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wajdi\Downloads\"/>
    </mc:Choice>
  </mc:AlternateContent>
  <xr:revisionPtr revIDLastSave="0" documentId="13_ncr:1_{8535CE2A-6BDB-4EF5-A271-5AC0D442C1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حضور والانصراف الشهر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B42" i="1" s="1"/>
  <c r="A9" i="1"/>
  <c r="B9" i="1" s="1"/>
  <c r="F43" i="1"/>
  <c r="D43" i="1"/>
  <c r="B43" i="1"/>
  <c r="F42" i="1"/>
  <c r="D42" i="1"/>
  <c r="E39" i="1"/>
  <c r="A39" i="1"/>
  <c r="B39" i="1" s="1"/>
  <c r="E38" i="1"/>
  <c r="A38" i="1"/>
  <c r="B38" i="1" s="1"/>
  <c r="E37" i="1"/>
  <c r="A37" i="1"/>
  <c r="B37" i="1" s="1"/>
  <c r="E36" i="1"/>
  <c r="A36" i="1"/>
  <c r="B36" i="1" s="1"/>
  <c r="E35" i="1"/>
  <c r="A35" i="1"/>
  <c r="B35" i="1" s="1"/>
  <c r="E34" i="1"/>
  <c r="A34" i="1"/>
  <c r="B34" i="1" s="1"/>
  <c r="E33" i="1"/>
  <c r="A33" i="1"/>
  <c r="B33" i="1" s="1"/>
  <c r="E32" i="1"/>
  <c r="A32" i="1"/>
  <c r="B32" i="1" s="1"/>
  <c r="E31" i="1"/>
  <c r="A31" i="1"/>
  <c r="B31" i="1" s="1"/>
  <c r="E30" i="1"/>
  <c r="A30" i="1"/>
  <c r="B30" i="1" s="1"/>
  <c r="E29" i="1"/>
  <c r="A29" i="1"/>
  <c r="B29" i="1" s="1"/>
  <c r="E28" i="1"/>
  <c r="A28" i="1"/>
  <c r="B28" i="1" s="1"/>
  <c r="E27" i="1"/>
  <c r="A27" i="1"/>
  <c r="B27" i="1" s="1"/>
  <c r="E26" i="1"/>
  <c r="A26" i="1"/>
  <c r="B26" i="1" s="1"/>
  <c r="E25" i="1"/>
  <c r="A25" i="1"/>
  <c r="B25" i="1" s="1"/>
  <c r="E24" i="1"/>
  <c r="A24" i="1"/>
  <c r="B24" i="1" s="1"/>
  <c r="E23" i="1"/>
  <c r="A23" i="1"/>
  <c r="B23" i="1" s="1"/>
  <c r="E22" i="1"/>
  <c r="A22" i="1"/>
  <c r="B22" i="1" s="1"/>
  <c r="E21" i="1"/>
  <c r="A21" i="1"/>
  <c r="B21" i="1" s="1"/>
  <c r="E20" i="1"/>
  <c r="A20" i="1"/>
  <c r="B20" i="1" s="1"/>
  <c r="E19" i="1"/>
  <c r="A19" i="1"/>
  <c r="B19" i="1" s="1"/>
  <c r="E18" i="1"/>
  <c r="A18" i="1"/>
  <c r="B18" i="1" s="1"/>
  <c r="E17" i="1"/>
  <c r="A17" i="1"/>
  <c r="B17" i="1" s="1"/>
  <c r="E16" i="1"/>
  <c r="A16" i="1"/>
  <c r="B16" i="1" s="1"/>
  <c r="E15" i="1"/>
  <c r="A15" i="1"/>
  <c r="B15" i="1" s="1"/>
  <c r="E14" i="1"/>
  <c r="A14" i="1"/>
  <c r="B14" i="1" s="1"/>
  <c r="E13" i="1"/>
  <c r="A13" i="1"/>
  <c r="B13" i="1" s="1"/>
  <c r="E12" i="1"/>
  <c r="A12" i="1"/>
  <c r="B12" i="1" s="1"/>
  <c r="E11" i="1"/>
  <c r="A11" i="1"/>
  <c r="B11" i="1" s="1"/>
  <c r="E10" i="1"/>
  <c r="A10" i="1"/>
  <c r="B10" i="1" s="1"/>
</calcChain>
</file>

<file path=xl/sharedStrings.xml><?xml version="1.0" encoding="utf-8"?>
<sst xmlns="http://schemas.openxmlformats.org/spreadsheetml/2006/main" count="23" uniqueCount="23">
  <si>
    <t>نموذج حضور وانصراف الموظفين | السجل الشهري</t>
  </si>
  <si>
    <t>كشف شهري لموظف واحد • اكتب بيانات الموظف والسنة والشهر لبدء الاستخدام</t>
  </si>
  <si>
    <t>اسم الموظف</t>
  </si>
  <si>
    <t>الرقم الوظيفي</t>
  </si>
  <si>
    <t>القسم</t>
  </si>
  <si>
    <t>السنة الميلادية</t>
  </si>
  <si>
    <t>الشهر (1-12)</t>
  </si>
  <si>
    <t>التاريخ</t>
  </si>
  <si>
    <t>اليوم</t>
  </si>
  <si>
    <t>وقت الحضور</t>
  </si>
  <si>
    <t>وقت الانصراف</t>
  </si>
  <si>
    <t>ساعات العمل</t>
  </si>
  <si>
    <t>الحالة</t>
  </si>
  <si>
    <t>ملاحظات</t>
  </si>
  <si>
    <t>ملخص الشهر</t>
  </si>
  <si>
    <t>إجمالي ساعات العمل</t>
  </si>
  <si>
    <t>أيام الحضور</t>
  </si>
  <si>
    <t>أيام الغياب</t>
  </si>
  <si>
    <t>أيام التأخير</t>
  </si>
  <si>
    <t>أيام الإجازة</t>
  </si>
  <si>
    <t>انصراف مبكر</t>
  </si>
  <si>
    <t>للاستخدام: أدخل السنة والشهر بالأرقام، ثم سجّل الأوقات بصيغة 24 ساعة مثل 08:30 و17:00.</t>
  </si>
  <si>
    <t>تنبيه: المعادلة تحسب الفرق خلال اليوم نفسه؛ للوردية الممتدة بعد منتصف الليل يلزم تعديل طريقة الحساب.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</si>
</sst>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10">
    <font>
      <sz val="11"/>
      <name val="Carlito"/>
    </font>
    <font>
      <b/>
      <sz val="18"/>
      <color rgb="FFFFFFFF"/>
      <name val="Noto Sans Arabic"/>
    </font>
    <font>
      <sz val="10"/>
      <color rgb="FF12151A"/>
      <name val="Noto Sans Arabic"/>
    </font>
    <font>
      <b/>
      <sz val="10"/>
      <color rgb="FF12151A"/>
      <name val="Noto Sans Arabic"/>
    </font>
    <font>
      <b/>
      <sz val="10"/>
      <color rgb="FFFFFFFF"/>
      <name val="Noto Sans Arabic"/>
    </font>
    <font>
      <sz val="9"/>
      <color rgb="FF12151A"/>
      <name val="Noto Sans Arabic"/>
    </font>
    <font>
      <b/>
      <sz val="11"/>
      <color rgb="FFFFFFFF"/>
      <name val="Noto Sans Arabic"/>
    </font>
    <font>
      <b/>
      <sz val="9"/>
      <color rgb="FF12151A"/>
      <name val="Noto Sans Arabic"/>
    </font>
    <font>
      <sz val="10"/>
      <name val="Noto Sans Arabic"/>
    </font>
    <font>
      <sz val="9"/>
      <color rgb="FF4B5563"/>
      <name val="Noto Sans Arabic"/>
    </font>
  </fonts>
  <fills count="7">
    <fill>
      <patternFill patternType="none"/>
    </fill>
    <fill>
      <patternFill patternType="gray125"/>
    </fill>
    <fill>
      <patternFill patternType="solid">
        <fgColor rgb="FF12151A"/>
      </patternFill>
    </fill>
    <fill>
      <patternFill patternType="solid">
        <fgColor rgb="FFFBEAF6"/>
      </patternFill>
    </fill>
    <fill>
      <patternFill patternType="solid">
        <fgColor rgb="FFFFF7FC"/>
      </patternFill>
    </fill>
    <fill>
      <patternFill patternType="solid">
        <fgColor rgb="FFF8F9FB"/>
      </patternFill>
    </fill>
    <fill>
      <patternFill patternType="solid">
        <fgColor rgb="FFFFF9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right" vertical="center"/>
    </xf>
    <xf numFmtId="164" fontId="5" fillId="5" borderId="0" xfId="0" applyNumberFormat="1" applyFont="1" applyFill="1" applyAlignment="1">
      <alignment horizontal="center" vertical="center"/>
    </xf>
    <xf numFmtId="165" fontId="5" fillId="6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right"/>
    </xf>
    <xf numFmtId="0" fontId="8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9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rightToLeft="1" tabSelected="1" workbookViewId="0">
      <pane ySplit="8" topLeftCell="A9" activePane="bottomLeft" state="frozen"/>
      <selection pane="bottomLeft" activeCell="D9" sqref="D9"/>
    </sheetView>
  </sheetViews>
  <sheetFormatPr defaultRowHeight="13.8"/>
  <cols>
    <col min="1" max="2" width="17" customWidth="1"/>
    <col min="3" max="3" width="16" customWidth="1"/>
    <col min="4" max="4" width="18" customWidth="1"/>
    <col min="5" max="5" width="20" customWidth="1"/>
    <col min="6" max="6" width="24" customWidth="1"/>
    <col min="7" max="7" width="37" customWidth="1"/>
  </cols>
  <sheetData>
    <row r="1" spans="1:7" ht="27" customHeight="1">
      <c r="A1" s="14" t="s">
        <v>0</v>
      </c>
      <c r="B1" s="14"/>
      <c r="C1" s="14"/>
      <c r="D1" s="14"/>
      <c r="E1" s="14"/>
      <c r="F1" s="14"/>
      <c r="G1" s="14"/>
    </row>
    <row r="2" spans="1:7" ht="27" customHeight="1">
      <c r="A2" s="14"/>
      <c r="B2" s="14"/>
      <c r="C2" s="14"/>
      <c r="D2" s="14"/>
      <c r="E2" s="14"/>
      <c r="F2" s="14"/>
      <c r="G2" s="14"/>
    </row>
    <row r="3" spans="1:7" ht="30" customHeight="1">
      <c r="A3" s="15" t="s">
        <v>1</v>
      </c>
      <c r="B3" s="15"/>
      <c r="C3" s="15"/>
      <c r="D3" s="15"/>
      <c r="E3" s="15"/>
      <c r="F3" s="15"/>
      <c r="G3" s="15"/>
    </row>
    <row r="5" spans="1:7" ht="28.05" customHeight="1">
      <c r="A5" s="1" t="s">
        <v>2</v>
      </c>
      <c r="B5" s="16"/>
      <c r="C5" s="16"/>
      <c r="D5" s="16"/>
      <c r="E5" s="1" t="s">
        <v>3</v>
      </c>
      <c r="F5" s="16"/>
      <c r="G5" s="16"/>
    </row>
    <row r="6" spans="1:7" ht="28.05" customHeight="1">
      <c r="A6" s="1" t="s">
        <v>4</v>
      </c>
      <c r="B6" s="16"/>
      <c r="C6" s="16"/>
      <c r="D6" s="1" t="s">
        <v>5</v>
      </c>
      <c r="E6" s="2"/>
      <c r="F6" s="1" t="s">
        <v>6</v>
      </c>
      <c r="G6" s="2"/>
    </row>
    <row r="8" spans="1:7" ht="36" customHeight="1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</row>
    <row r="9" spans="1:7" ht="25.05" customHeight="1">
      <c r="A9" s="7" t="str">
        <f>IF(OR($E$6="",$G$6=""),"",IF(MONTH(DATE($E$6,$G$6,1))=$G$6,DATE($E$6,$G$6,1),""))</f>
        <v/>
      </c>
      <c r="B9" s="4" t="str">
        <f t="shared" ref="B9:B39" si="0">IF(A9="","",CHOOSE(WEEKDAY(A9,1),"الأحد","الاثنين","الثلاثاء","الأربعاء","الخميس","الجمعة","السبت"))</f>
        <v/>
      </c>
      <c r="C9" s="8"/>
      <c r="D9" s="8"/>
      <c r="E9" s="9" t="str">
        <f t="shared" ref="E9:E39" si="1">IF(AND(C9&lt;&gt;"",D9&lt;&gt;""),(D9-C9)*24,"")</f>
        <v/>
      </c>
      <c r="F9" s="5"/>
      <c r="G9" s="6"/>
    </row>
    <row r="10" spans="1:7" ht="25.05" customHeight="1">
      <c r="A10" s="7" t="str">
        <f>IF(OR($E$6="",$G$6=""),"",IF(MONTH(DATE($E$6,$G$6,2))=$G$6,DATE($E$6,$G$6,2),""))</f>
        <v/>
      </c>
      <c r="B10" s="4" t="str">
        <f t="shared" si="0"/>
        <v/>
      </c>
      <c r="C10" s="8"/>
      <c r="D10" s="8"/>
      <c r="E10" s="9" t="str">
        <f t="shared" si="1"/>
        <v/>
      </c>
      <c r="F10" s="5"/>
      <c r="G10" s="6"/>
    </row>
    <row r="11" spans="1:7" ht="25.05" customHeight="1">
      <c r="A11" s="7" t="str">
        <f>IF(OR($E$6="",$G$6=""),"",IF(MONTH(DATE($E$6,$G$6,3))=$G$6,DATE($E$6,$G$6,3),""))</f>
        <v/>
      </c>
      <c r="B11" s="4" t="str">
        <f t="shared" si="0"/>
        <v/>
      </c>
      <c r="C11" s="8"/>
      <c r="D11" s="8"/>
      <c r="E11" s="9" t="str">
        <f t="shared" si="1"/>
        <v/>
      </c>
      <c r="F11" s="5"/>
      <c r="G11" s="6"/>
    </row>
    <row r="12" spans="1:7" ht="25.05" customHeight="1">
      <c r="A12" s="7" t="str">
        <f>IF(OR($E$6="",$G$6=""),"",IF(MONTH(DATE($E$6,$G$6,4))=$G$6,DATE($E$6,$G$6,4),""))</f>
        <v/>
      </c>
      <c r="B12" s="4" t="str">
        <f t="shared" si="0"/>
        <v/>
      </c>
      <c r="C12" s="8"/>
      <c r="D12" s="8"/>
      <c r="E12" s="9" t="str">
        <f t="shared" si="1"/>
        <v/>
      </c>
      <c r="F12" s="5"/>
      <c r="G12" s="6"/>
    </row>
    <row r="13" spans="1:7" ht="25.05" customHeight="1">
      <c r="A13" s="7" t="str">
        <f>IF(OR($E$6="",$G$6=""),"",IF(MONTH(DATE($E$6,$G$6,5))=$G$6,DATE($E$6,$G$6,5),""))</f>
        <v/>
      </c>
      <c r="B13" s="4" t="str">
        <f t="shared" si="0"/>
        <v/>
      </c>
      <c r="C13" s="8"/>
      <c r="D13" s="8"/>
      <c r="E13" s="9" t="str">
        <f t="shared" si="1"/>
        <v/>
      </c>
      <c r="F13" s="5"/>
      <c r="G13" s="6"/>
    </row>
    <row r="14" spans="1:7" ht="25.05" customHeight="1">
      <c r="A14" s="7" t="str">
        <f>IF(OR($E$6="",$G$6=""),"",IF(MONTH(DATE($E$6,$G$6,6))=$G$6,DATE($E$6,$G$6,6),""))</f>
        <v/>
      </c>
      <c r="B14" s="4" t="str">
        <f t="shared" si="0"/>
        <v/>
      </c>
      <c r="C14" s="8"/>
      <c r="D14" s="8"/>
      <c r="E14" s="9" t="str">
        <f t="shared" si="1"/>
        <v/>
      </c>
      <c r="F14" s="5"/>
      <c r="G14" s="6"/>
    </row>
    <row r="15" spans="1:7" ht="25.05" customHeight="1">
      <c r="A15" s="7" t="str">
        <f>IF(OR($E$6="",$G$6=""),"",IF(MONTH(DATE($E$6,$G$6,7))=$G$6,DATE($E$6,$G$6,7),""))</f>
        <v/>
      </c>
      <c r="B15" s="4" t="str">
        <f t="shared" si="0"/>
        <v/>
      </c>
      <c r="C15" s="8"/>
      <c r="D15" s="8"/>
      <c r="E15" s="9" t="str">
        <f t="shared" si="1"/>
        <v/>
      </c>
      <c r="F15" s="5"/>
      <c r="G15" s="6"/>
    </row>
    <row r="16" spans="1:7" ht="25.05" customHeight="1">
      <c r="A16" s="7" t="str">
        <f>IF(OR($E$6="",$G$6=""),"",IF(MONTH(DATE($E$6,$G$6,8))=$G$6,DATE($E$6,$G$6,8),""))</f>
        <v/>
      </c>
      <c r="B16" s="4" t="str">
        <f t="shared" si="0"/>
        <v/>
      </c>
      <c r="C16" s="8"/>
      <c r="D16" s="8"/>
      <c r="E16" s="9" t="str">
        <f t="shared" si="1"/>
        <v/>
      </c>
      <c r="F16" s="5"/>
      <c r="G16" s="6"/>
    </row>
    <row r="17" spans="1:7" ht="25.05" customHeight="1">
      <c r="A17" s="7" t="str">
        <f>IF(OR($E$6="",$G$6=""),"",IF(MONTH(DATE($E$6,$G$6,9))=$G$6,DATE($E$6,$G$6,9),""))</f>
        <v/>
      </c>
      <c r="B17" s="4" t="str">
        <f t="shared" si="0"/>
        <v/>
      </c>
      <c r="C17" s="8"/>
      <c r="D17" s="8"/>
      <c r="E17" s="9" t="str">
        <f t="shared" si="1"/>
        <v/>
      </c>
      <c r="F17" s="5"/>
      <c r="G17" s="6"/>
    </row>
    <row r="18" spans="1:7" ht="25.05" customHeight="1">
      <c r="A18" s="7" t="str">
        <f>IF(OR($E$6="",$G$6=""),"",IF(MONTH(DATE($E$6,$G$6,10))=$G$6,DATE($E$6,$G$6,10),""))</f>
        <v/>
      </c>
      <c r="B18" s="4" t="str">
        <f t="shared" si="0"/>
        <v/>
      </c>
      <c r="C18" s="8"/>
      <c r="D18" s="8"/>
      <c r="E18" s="9" t="str">
        <f t="shared" si="1"/>
        <v/>
      </c>
      <c r="F18" s="5"/>
      <c r="G18" s="6"/>
    </row>
    <row r="19" spans="1:7" ht="25.05" customHeight="1">
      <c r="A19" s="7" t="str">
        <f>IF(OR($E$6="",$G$6=""),"",IF(MONTH(DATE($E$6,$G$6,11))=$G$6,DATE($E$6,$G$6,11),""))</f>
        <v/>
      </c>
      <c r="B19" s="4" t="str">
        <f t="shared" si="0"/>
        <v/>
      </c>
      <c r="C19" s="8"/>
      <c r="D19" s="8"/>
      <c r="E19" s="9" t="str">
        <f t="shared" si="1"/>
        <v/>
      </c>
      <c r="F19" s="5"/>
      <c r="G19" s="6"/>
    </row>
    <row r="20" spans="1:7" ht="25.05" customHeight="1">
      <c r="A20" s="7" t="str">
        <f>IF(OR($E$6="",$G$6=""),"",IF(MONTH(DATE($E$6,$G$6,12))=$G$6,DATE($E$6,$G$6,12),""))</f>
        <v/>
      </c>
      <c r="B20" s="4" t="str">
        <f t="shared" si="0"/>
        <v/>
      </c>
      <c r="C20" s="8"/>
      <c r="D20" s="8"/>
      <c r="E20" s="9" t="str">
        <f t="shared" si="1"/>
        <v/>
      </c>
      <c r="F20" s="5"/>
      <c r="G20" s="6"/>
    </row>
    <row r="21" spans="1:7" ht="25.05" customHeight="1">
      <c r="A21" s="7" t="str">
        <f>IF(OR($E$6="",$G$6=""),"",IF(MONTH(DATE($E$6,$G$6,13))=$G$6,DATE($E$6,$G$6,13),""))</f>
        <v/>
      </c>
      <c r="B21" s="4" t="str">
        <f t="shared" si="0"/>
        <v/>
      </c>
      <c r="C21" s="8"/>
      <c r="D21" s="8"/>
      <c r="E21" s="9" t="str">
        <f t="shared" si="1"/>
        <v/>
      </c>
      <c r="F21" s="5"/>
      <c r="G21" s="6"/>
    </row>
    <row r="22" spans="1:7" ht="25.05" customHeight="1">
      <c r="A22" s="7" t="str">
        <f>IF(OR($E$6="",$G$6=""),"",IF(MONTH(DATE($E$6,$G$6,14))=$G$6,DATE($E$6,$G$6,14),""))</f>
        <v/>
      </c>
      <c r="B22" s="4" t="str">
        <f t="shared" si="0"/>
        <v/>
      </c>
      <c r="C22" s="8"/>
      <c r="D22" s="8"/>
      <c r="E22" s="9" t="str">
        <f t="shared" si="1"/>
        <v/>
      </c>
      <c r="F22" s="5"/>
      <c r="G22" s="6"/>
    </row>
    <row r="23" spans="1:7" ht="25.05" customHeight="1">
      <c r="A23" s="7" t="str">
        <f>IF(OR($E$6="",$G$6=""),"",IF(MONTH(DATE($E$6,$G$6,15))=$G$6,DATE($E$6,$G$6,15),""))</f>
        <v/>
      </c>
      <c r="B23" s="4" t="str">
        <f t="shared" si="0"/>
        <v/>
      </c>
      <c r="C23" s="8"/>
      <c r="D23" s="8"/>
      <c r="E23" s="9" t="str">
        <f t="shared" si="1"/>
        <v/>
      </c>
      <c r="F23" s="5"/>
      <c r="G23" s="6"/>
    </row>
    <row r="24" spans="1:7" ht="25.05" customHeight="1">
      <c r="A24" s="7" t="str">
        <f>IF(OR($E$6="",$G$6=""),"",IF(MONTH(DATE($E$6,$G$6,16))=$G$6,DATE($E$6,$G$6,16),""))</f>
        <v/>
      </c>
      <c r="B24" s="4" t="str">
        <f t="shared" si="0"/>
        <v/>
      </c>
      <c r="C24" s="8"/>
      <c r="D24" s="8"/>
      <c r="E24" s="9" t="str">
        <f t="shared" si="1"/>
        <v/>
      </c>
      <c r="F24" s="5"/>
      <c r="G24" s="6"/>
    </row>
    <row r="25" spans="1:7" ht="25.05" customHeight="1">
      <c r="A25" s="7" t="str">
        <f>IF(OR($E$6="",$G$6=""),"",IF(MONTH(DATE($E$6,$G$6,17))=$G$6,DATE($E$6,$G$6,17),""))</f>
        <v/>
      </c>
      <c r="B25" s="4" t="str">
        <f t="shared" si="0"/>
        <v/>
      </c>
      <c r="C25" s="8"/>
      <c r="D25" s="8"/>
      <c r="E25" s="9" t="str">
        <f t="shared" si="1"/>
        <v/>
      </c>
      <c r="F25" s="5"/>
      <c r="G25" s="6"/>
    </row>
    <row r="26" spans="1:7" ht="25.05" customHeight="1">
      <c r="A26" s="7" t="str">
        <f>IF(OR($E$6="",$G$6=""),"",IF(MONTH(DATE($E$6,$G$6,18))=$G$6,DATE($E$6,$G$6,18),""))</f>
        <v/>
      </c>
      <c r="B26" s="4" t="str">
        <f t="shared" si="0"/>
        <v/>
      </c>
      <c r="C26" s="8"/>
      <c r="D26" s="8"/>
      <c r="E26" s="9" t="str">
        <f t="shared" si="1"/>
        <v/>
      </c>
      <c r="F26" s="5"/>
      <c r="G26" s="6"/>
    </row>
    <row r="27" spans="1:7" ht="25.05" customHeight="1">
      <c r="A27" s="7" t="str">
        <f>IF(OR($E$6="",$G$6=""),"",IF(MONTH(DATE($E$6,$G$6,19))=$G$6,DATE($E$6,$G$6,19),""))</f>
        <v/>
      </c>
      <c r="B27" s="4" t="str">
        <f t="shared" si="0"/>
        <v/>
      </c>
      <c r="C27" s="8"/>
      <c r="D27" s="8"/>
      <c r="E27" s="9" t="str">
        <f t="shared" si="1"/>
        <v/>
      </c>
      <c r="F27" s="5"/>
      <c r="G27" s="6"/>
    </row>
    <row r="28" spans="1:7" ht="25.05" customHeight="1">
      <c r="A28" s="7" t="str">
        <f>IF(OR($E$6="",$G$6=""),"",IF(MONTH(DATE($E$6,$G$6,20))=$G$6,DATE($E$6,$G$6,20),""))</f>
        <v/>
      </c>
      <c r="B28" s="4" t="str">
        <f t="shared" si="0"/>
        <v/>
      </c>
      <c r="C28" s="8"/>
      <c r="D28" s="8"/>
      <c r="E28" s="9" t="str">
        <f t="shared" si="1"/>
        <v/>
      </c>
      <c r="F28" s="5"/>
      <c r="G28" s="6"/>
    </row>
    <row r="29" spans="1:7" ht="25.05" customHeight="1">
      <c r="A29" s="7" t="str">
        <f>IF(OR($E$6="",$G$6=""),"",IF(MONTH(DATE($E$6,$G$6,21))=$G$6,DATE($E$6,$G$6,21),""))</f>
        <v/>
      </c>
      <c r="B29" s="4" t="str">
        <f t="shared" si="0"/>
        <v/>
      </c>
      <c r="C29" s="8"/>
      <c r="D29" s="8"/>
      <c r="E29" s="9" t="str">
        <f t="shared" si="1"/>
        <v/>
      </c>
      <c r="F29" s="5"/>
      <c r="G29" s="6"/>
    </row>
    <row r="30" spans="1:7" ht="25.05" customHeight="1">
      <c r="A30" s="7" t="str">
        <f>IF(OR($E$6="",$G$6=""),"",IF(MONTH(DATE($E$6,$G$6,22))=$G$6,DATE($E$6,$G$6,22),""))</f>
        <v/>
      </c>
      <c r="B30" s="4" t="str">
        <f t="shared" si="0"/>
        <v/>
      </c>
      <c r="C30" s="8"/>
      <c r="D30" s="8"/>
      <c r="E30" s="9" t="str">
        <f t="shared" si="1"/>
        <v/>
      </c>
      <c r="F30" s="5"/>
      <c r="G30" s="6"/>
    </row>
    <row r="31" spans="1:7" ht="25.05" customHeight="1">
      <c r="A31" s="7" t="str">
        <f>IF(OR($E$6="",$G$6=""),"",IF(MONTH(DATE($E$6,$G$6,23))=$G$6,DATE($E$6,$G$6,23),""))</f>
        <v/>
      </c>
      <c r="B31" s="4" t="str">
        <f t="shared" si="0"/>
        <v/>
      </c>
      <c r="C31" s="8"/>
      <c r="D31" s="8"/>
      <c r="E31" s="9" t="str">
        <f t="shared" si="1"/>
        <v/>
      </c>
      <c r="F31" s="5"/>
      <c r="G31" s="6"/>
    </row>
    <row r="32" spans="1:7" ht="25.05" customHeight="1">
      <c r="A32" s="7" t="str">
        <f>IF(OR($E$6="",$G$6=""),"",IF(MONTH(DATE($E$6,$G$6,24))=$G$6,DATE($E$6,$G$6,24),""))</f>
        <v/>
      </c>
      <c r="B32" s="4" t="str">
        <f t="shared" si="0"/>
        <v/>
      </c>
      <c r="C32" s="8"/>
      <c r="D32" s="8"/>
      <c r="E32" s="9" t="str">
        <f t="shared" si="1"/>
        <v/>
      </c>
      <c r="F32" s="5"/>
      <c r="G32" s="6"/>
    </row>
    <row r="33" spans="1:7" ht="25.05" customHeight="1">
      <c r="A33" s="7" t="str">
        <f>IF(OR($E$6="",$G$6=""),"",IF(MONTH(DATE($E$6,$G$6,25))=$G$6,DATE($E$6,$G$6,25),""))</f>
        <v/>
      </c>
      <c r="B33" s="4" t="str">
        <f t="shared" si="0"/>
        <v/>
      </c>
      <c r="C33" s="8"/>
      <c r="D33" s="8"/>
      <c r="E33" s="9" t="str">
        <f t="shared" si="1"/>
        <v/>
      </c>
      <c r="F33" s="5"/>
      <c r="G33" s="6"/>
    </row>
    <row r="34" spans="1:7" ht="25.05" customHeight="1">
      <c r="A34" s="7" t="str">
        <f>IF(OR($E$6="",$G$6=""),"",IF(MONTH(DATE($E$6,$G$6,26))=$G$6,DATE($E$6,$G$6,26),""))</f>
        <v/>
      </c>
      <c r="B34" s="4" t="str">
        <f t="shared" si="0"/>
        <v/>
      </c>
      <c r="C34" s="8"/>
      <c r="D34" s="8"/>
      <c r="E34" s="9" t="str">
        <f t="shared" si="1"/>
        <v/>
      </c>
      <c r="F34" s="5"/>
      <c r="G34" s="6"/>
    </row>
    <row r="35" spans="1:7" ht="25.05" customHeight="1">
      <c r="A35" s="7" t="str">
        <f>IF(OR($E$6="",$G$6=""),"",IF(MONTH(DATE($E$6,$G$6,27))=$G$6,DATE($E$6,$G$6,27),""))</f>
        <v/>
      </c>
      <c r="B35" s="4" t="str">
        <f t="shared" si="0"/>
        <v/>
      </c>
      <c r="C35" s="8"/>
      <c r="D35" s="8"/>
      <c r="E35" s="9" t="str">
        <f t="shared" si="1"/>
        <v/>
      </c>
      <c r="F35" s="5"/>
      <c r="G35" s="6"/>
    </row>
    <row r="36" spans="1:7" ht="25.05" customHeight="1">
      <c r="A36" s="7" t="str">
        <f>IF(OR($E$6="",$G$6=""),"",IF(MONTH(DATE($E$6,$G$6,28))=$G$6,DATE($E$6,$G$6,28),""))</f>
        <v/>
      </c>
      <c r="B36" s="4" t="str">
        <f t="shared" si="0"/>
        <v/>
      </c>
      <c r="C36" s="8"/>
      <c r="D36" s="8"/>
      <c r="E36" s="9" t="str">
        <f t="shared" si="1"/>
        <v/>
      </c>
      <c r="F36" s="5"/>
      <c r="G36" s="6"/>
    </row>
    <row r="37" spans="1:7" ht="25.05" customHeight="1">
      <c r="A37" s="7" t="str">
        <f>IF(OR($E$6="",$G$6=""),"",IF(MONTH(DATE($E$6,$G$6,29))=$G$6,DATE($E$6,$G$6,29),""))</f>
        <v/>
      </c>
      <c r="B37" s="4" t="str">
        <f t="shared" si="0"/>
        <v/>
      </c>
      <c r="C37" s="8"/>
      <c r="D37" s="8"/>
      <c r="E37" s="9" t="str">
        <f t="shared" si="1"/>
        <v/>
      </c>
      <c r="F37" s="5"/>
      <c r="G37" s="6"/>
    </row>
    <row r="38" spans="1:7" ht="25.05" customHeight="1">
      <c r="A38" s="7" t="str">
        <f>IF(OR($E$6="",$G$6=""),"",IF(MONTH(DATE($E$6,$G$6,30))=$G$6,DATE($E$6,$G$6,30),""))</f>
        <v/>
      </c>
      <c r="B38" s="4" t="str">
        <f t="shared" si="0"/>
        <v/>
      </c>
      <c r="C38" s="8"/>
      <c r="D38" s="8"/>
      <c r="E38" s="9" t="str">
        <f t="shared" si="1"/>
        <v/>
      </c>
      <c r="F38" s="5"/>
      <c r="G38" s="6"/>
    </row>
    <row r="39" spans="1:7" ht="25.05" customHeight="1">
      <c r="A39" s="7" t="str">
        <f>IF(OR($E$6="",$G$6=""),"",IF(MONTH(DATE($E$6,$G$6,31))=$G$6,DATE($E$6,$G$6,31),""))</f>
        <v/>
      </c>
      <c r="B39" s="4" t="str">
        <f t="shared" si="0"/>
        <v/>
      </c>
      <c r="C39" s="8"/>
      <c r="D39" s="8"/>
      <c r="E39" s="9" t="str">
        <f t="shared" si="1"/>
        <v/>
      </c>
      <c r="F39" s="5"/>
      <c r="G39" s="6"/>
    </row>
    <row r="41" spans="1:7" ht="28.95" customHeight="1">
      <c r="A41" s="17" t="s">
        <v>14</v>
      </c>
      <c r="B41" s="17"/>
      <c r="C41" s="17"/>
      <c r="D41" s="17"/>
      <c r="E41" s="17"/>
      <c r="F41" s="17"/>
      <c r="G41" s="17"/>
    </row>
    <row r="42" spans="1:7" ht="28.95" customHeight="1">
      <c r="A42" s="10" t="s">
        <v>15</v>
      </c>
      <c r="B42" s="13">
        <f>SUM(E9:E39)</f>
        <v>0</v>
      </c>
      <c r="C42" s="12" t="s">
        <v>16</v>
      </c>
      <c r="D42" s="11">
        <f>COUNTIF(F9:F39,"حاضر")</f>
        <v>0</v>
      </c>
      <c r="E42" s="12" t="s">
        <v>17</v>
      </c>
      <c r="F42" s="11">
        <f>COUNTIF(F9:F39,"غائب")</f>
        <v>0</v>
      </c>
    </row>
    <row r="43" spans="1:7" ht="28.95" customHeight="1">
      <c r="A43" s="10" t="s">
        <v>18</v>
      </c>
      <c r="B43" s="11">
        <f>COUNTIF(F9:F39,"تأخير")</f>
        <v>0</v>
      </c>
      <c r="C43" s="12" t="s">
        <v>19</v>
      </c>
      <c r="D43" s="11">
        <f>COUNTIF(F9:F39,"إجازة")</f>
        <v>0</v>
      </c>
      <c r="E43" s="12" t="s">
        <v>20</v>
      </c>
      <c r="F43" s="11">
        <f>COUNTIF(F9:F39,"انصراف مبكر")</f>
        <v>0</v>
      </c>
    </row>
    <row r="45" spans="1:7" ht="27" customHeight="1">
      <c r="A45" s="18" t="s">
        <v>21</v>
      </c>
      <c r="B45" s="18"/>
      <c r="C45" s="18"/>
      <c r="D45" s="18"/>
      <c r="E45" s="18"/>
      <c r="F45" s="18"/>
      <c r="G45" s="18"/>
    </row>
    <row r="46" spans="1:7" ht="27" customHeight="1">
      <c r="A46" s="18" t="s">
        <v>22</v>
      </c>
      <c r="B46" s="18"/>
      <c r="C46" s="18"/>
      <c r="D46" s="18"/>
      <c r="E46" s="18"/>
      <c r="F46" s="18"/>
      <c r="G46" s="18"/>
    </row>
  </sheetData>
  <mergeCells count="8">
    <mergeCell ref="A41:G41"/>
    <mergeCell ref="A45:G45"/>
    <mergeCell ref="A46:G46"/>
    <mergeCell ref="A1:G2"/>
    <mergeCell ref="A3:G3"/>
    <mergeCell ref="B5:D5"/>
    <mergeCell ref="F5:G5"/>
    <mergeCell ref="B6:C6"/>
  </mergeCells>
  <dataValidations count="2">
    <dataValidation type="list" sqref="F9:F39" xr:uid="{00000000-0002-0000-0000-000000000000}">
      <formula1>"حاضر,غائب,إجازة,تأخير,انصراف مبكر,مهمة خارجية"</formula1>
    </dataValidation>
    <dataValidation type="whole" sqref="G6" xr:uid="{00000000-0002-0000-0000-000001000000}">
      <formula1>1</formula1>
      <formula2>12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الحضور والانصراف الشهري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wajdi mh</cp:lastModifiedBy>
  <dcterms:modified xsi:type="dcterms:W3CDTF">2026-10-26T09:50:13Z</dcterms:modified>
</cp:coreProperties>
</file>